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<sst xmlns="http://schemas.openxmlformats.org/spreadsheetml/2006/main" count="54" uniqueCount="37">
  <si>
    <t>planmäßige Deckungsbeiträge 2007</t>
  </si>
  <si>
    <t>Unternehmensbeispiel AG</t>
  </si>
  <si>
    <t>Werte in EUR</t>
  </si>
  <si>
    <t>Vorjahr</t>
  </si>
  <si>
    <t>akt. Monat Plan</t>
  </si>
  <si>
    <t>akt. Monat Ist</t>
  </si>
  <si>
    <t>abs. Abw. vom Plan</t>
  </si>
  <si>
    <t>rel. Abw. vom Plan</t>
  </si>
  <si>
    <t>Umsatzerlöse</t>
  </si>
  <si>
    <t>Gesamt</t>
  </si>
  <si>
    <t>Verkaufspreis</t>
  </si>
  <si>
    <t>Menge ( in Stück)</t>
  </si>
  <si>
    <t>Herstellungskosten</t>
  </si>
  <si>
    <t>veränderbare Kosten des Vertiebs</t>
  </si>
  <si>
    <t>veränderbare Kosten der Warengruppe</t>
  </si>
  <si>
    <t>veränderbare Kosten der Vertriebsabteilung</t>
  </si>
  <si>
    <t>restliche Vertriebskosten</t>
  </si>
  <si>
    <t>Herstellkosten 1</t>
  </si>
  <si>
    <t>Herstellkosten 2</t>
  </si>
  <si>
    <t>Herstellkosten 3</t>
  </si>
  <si>
    <t>var. Vertriebskosten 1</t>
  </si>
  <si>
    <t>var. Vertriebskosten 2</t>
  </si>
  <si>
    <t>var. Warengruppenkosten</t>
  </si>
  <si>
    <t>var. Kosten der Vertriebsabteilung 1</t>
  </si>
  <si>
    <t>var. Kosten der Vertriebsabteilung 2</t>
  </si>
  <si>
    <t>var. Kosten der Vertriebsabteilung 3</t>
  </si>
  <si>
    <t>var. Kosten der Vertriebsabteilung 4</t>
  </si>
  <si>
    <t>sonst. Var. Vertriebskosten 1</t>
  </si>
  <si>
    <t>sonst. Var. Vertriebskosten 2</t>
  </si>
  <si>
    <t>Db 1 Rohergebnis</t>
  </si>
  <si>
    <t>Db 2 Filialenergenis</t>
  </si>
  <si>
    <t>Db 4 Abteilungsergebnis</t>
  </si>
  <si>
    <t>Db 3 Warengruppenergebnis</t>
  </si>
  <si>
    <t>Db 5 Vertriebsergebnis</t>
  </si>
  <si>
    <t>Produktpalette 1</t>
  </si>
  <si>
    <t>Produktpalette 2</t>
  </si>
  <si>
    <t>Produktpalette 3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</si>
</sst>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[Red]\-#,##0.00\ "/>
    <numFmt numFmtId="173" formatCode="#,##0.00_ ;\-#,##0.00\ "/>
    <numFmt numFmtId="174" formatCode="0.0%"/>
  </numFmts>
  <fonts count="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0" fillId="2" borderId="1" xfId="0" applyFill="1" applyBorder="1" applyAlignment="1">
      <alignment/>
    </xf>
    <xf numFmtId="0" fontId="3" fillId="2" borderId="0" xfId="0" applyFont="1" applyFill="1" applyBorder="1" applyAlignment="1">
      <alignment/>
    </xf>
    <xf numFmtId="172" fontId="0" fillId="2" borderId="2" xfId="0" applyNumberFormat="1" applyFill="1" applyBorder="1" applyAlignment="1">
      <alignment horizontal="center" vertical="top" wrapText="1"/>
    </xf>
    <xf numFmtId="172" fontId="0" fillId="2" borderId="3" xfId="0" applyNumberFormat="1" applyFill="1" applyBorder="1" applyAlignment="1">
      <alignment horizontal="center" vertical="top" wrapText="1"/>
    </xf>
    <xf numFmtId="172" fontId="0" fillId="2" borderId="4" xfId="0" applyNumberFormat="1" applyFill="1" applyBorder="1" applyAlignment="1">
      <alignment horizontal="center" vertical="top" wrapText="1"/>
    </xf>
    <xf numFmtId="172" fontId="0" fillId="2" borderId="5" xfId="0" applyNumberFormat="1" applyFill="1" applyBorder="1" applyAlignment="1">
      <alignment horizontal="center"/>
    </xf>
    <xf numFmtId="172" fontId="0" fillId="2" borderId="0" xfId="0" applyNumberFormat="1" applyFill="1" applyBorder="1" applyAlignment="1">
      <alignment horizontal="center"/>
    </xf>
    <xf numFmtId="172" fontId="0" fillId="2" borderId="6" xfId="0" applyNumberFormat="1" applyFill="1" applyBorder="1" applyAlignment="1">
      <alignment horizontal="center"/>
    </xf>
    <xf numFmtId="173" fontId="0" fillId="2" borderId="7" xfId="0" applyNumberFormat="1" applyFill="1" applyBorder="1" applyAlignment="1">
      <alignment/>
    </xf>
    <xf numFmtId="173" fontId="0" fillId="2" borderId="1" xfId="0" applyNumberFormat="1" applyFill="1" applyBorder="1" applyAlignment="1">
      <alignment/>
    </xf>
    <xf numFmtId="10" fontId="0" fillId="2" borderId="8" xfId="17" applyNumberFormat="1" applyFill="1" applyBorder="1" applyAlignment="1">
      <alignment/>
    </xf>
    <xf numFmtId="173" fontId="0" fillId="2" borderId="9" xfId="0" applyNumberFormat="1" applyFill="1" applyBorder="1" applyAlignment="1">
      <alignment/>
    </xf>
    <xf numFmtId="173" fontId="0" fillId="2" borderId="0" xfId="0" applyNumberFormat="1" applyFill="1" applyBorder="1" applyAlignment="1">
      <alignment/>
    </xf>
    <xf numFmtId="173" fontId="0" fillId="2" borderId="10" xfId="0" applyNumberFormat="1" applyFill="1" applyBorder="1" applyAlignment="1">
      <alignment/>
    </xf>
    <xf numFmtId="10" fontId="0" fillId="2" borderId="6" xfId="17" applyNumberFormat="1" applyFill="1" applyBorder="1" applyAlignment="1">
      <alignment/>
    </xf>
    <xf numFmtId="173" fontId="0" fillId="2" borderId="5" xfId="0" applyNumberFormat="1" applyFill="1" applyBorder="1" applyAlignment="1">
      <alignment/>
    </xf>
    <xf numFmtId="10" fontId="0" fillId="2" borderId="11" xfId="17" applyNumberFormat="1" applyFill="1" applyBorder="1" applyAlignment="1">
      <alignment/>
    </xf>
    <xf numFmtId="0" fontId="4" fillId="2" borderId="1" xfId="0" applyFont="1" applyFill="1" applyBorder="1" applyAlignment="1">
      <alignment/>
    </xf>
    <xf numFmtId="173" fontId="0" fillId="3" borderId="7" xfId="0" applyNumberFormat="1" applyFill="1" applyBorder="1" applyAlignment="1">
      <alignment/>
    </xf>
    <xf numFmtId="173" fontId="0" fillId="3" borderId="1" xfId="0" applyNumberFormat="1" applyFill="1" applyBorder="1" applyAlignment="1">
      <alignment/>
    </xf>
    <xf numFmtId="10" fontId="0" fillId="3" borderId="8" xfId="17" applyNumberFormat="1" applyFill="1" applyBorder="1" applyAlignment="1">
      <alignment/>
    </xf>
    <xf numFmtId="0" fontId="4" fillId="2" borderId="12" xfId="0" applyFont="1" applyFill="1" applyBorder="1" applyAlignment="1">
      <alignment/>
    </xf>
    <xf numFmtId="173" fontId="0" fillId="4" borderId="13" xfId="0" applyNumberFormat="1" applyFill="1" applyBorder="1" applyAlignment="1">
      <alignment/>
    </xf>
    <xf numFmtId="173" fontId="0" fillId="4" borderId="12" xfId="0" applyNumberFormat="1" applyFill="1" applyBorder="1" applyAlignment="1">
      <alignment/>
    </xf>
    <xf numFmtId="10" fontId="0" fillId="4" borderId="14" xfId="17" applyNumberFormat="1" applyFill="1" applyBorder="1" applyAlignment="1">
      <alignment/>
    </xf>
    <xf numFmtId="173" fontId="0" fillId="2" borderId="15" xfId="0" applyNumberFormat="1" applyFill="1" applyBorder="1" applyAlignment="1">
      <alignment/>
    </xf>
    <xf numFmtId="10" fontId="0" fillId="2" borderId="16" xfId="17" applyNumberFormat="1" applyFill="1" applyBorder="1" applyAlignment="1">
      <alignment/>
    </xf>
    <xf numFmtId="10" fontId="0" fillId="4" borderId="6" xfId="17" applyNumberFormat="1" applyFill="1" applyBorder="1" applyAlignment="1">
      <alignment/>
    </xf>
    <xf numFmtId="0" fontId="0" fillId="2" borderId="12" xfId="0" applyFill="1" applyBorder="1" applyAlignment="1">
      <alignment/>
    </xf>
    <xf numFmtId="173" fontId="0" fillId="3" borderId="13" xfId="0" applyNumberFormat="1" applyFill="1" applyBorder="1" applyAlignment="1">
      <alignment/>
    </xf>
    <xf numFmtId="173" fontId="0" fillId="3" borderId="12" xfId="0" applyNumberFormat="1" applyFill="1" applyBorder="1" applyAlignment="1">
      <alignment/>
    </xf>
    <xf numFmtId="10" fontId="0" fillId="3" borderId="14" xfId="17" applyNumberFormat="1" applyFill="1" applyBorder="1" applyAlignment="1">
      <alignment/>
    </xf>
    <xf numFmtId="0" fontId="0" fillId="2" borderId="17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10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173" fontId="0" fillId="2" borderId="0" xfId="0" applyNumberFormat="1" applyFill="1" applyAlignment="1">
      <alignment/>
    </xf>
    <xf numFmtId="0" fontId="4" fillId="2" borderId="1" xfId="0" applyFont="1" applyFill="1" applyBorder="1" applyAlignment="1">
      <alignment vertical="top" wrapText="1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tabSelected="1" workbookViewId="0" topLeftCell="A1">
      <selection activeCell="A4" sqref="A4"/>
    </sheetView>
  </sheetViews>
  <sheetFormatPr defaultColWidth="11.421875" defaultRowHeight="12.75"/>
  <cols>
    <col min="1" max="1" width="25.00390625" style="1" customWidth="1"/>
    <col min="2" max="16384" width="11.421875" style="1" customWidth="1"/>
  </cols>
  <sheetData>
    <row r="1" spans="1:16" ht="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3"/>
      <c r="P1" s="5" t="s">
        <v>1</v>
      </c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6"/>
      <c r="N2" s="6"/>
      <c r="O2" s="6"/>
      <c r="P2" s="6"/>
    </row>
    <row r="3" spans="1:16" ht="12.75">
      <c r="A3" s="7"/>
      <c r="B3" s="44" t="s">
        <v>34</v>
      </c>
      <c r="C3" s="45"/>
      <c r="D3" s="45"/>
      <c r="E3" s="45"/>
      <c r="F3" s="46"/>
      <c r="G3" s="44" t="s">
        <v>35</v>
      </c>
      <c r="H3" s="45"/>
      <c r="I3" s="45"/>
      <c r="J3" s="45"/>
      <c r="K3" s="46"/>
      <c r="L3" s="44" t="s">
        <v>36</v>
      </c>
      <c r="M3" s="45"/>
      <c r="N3" s="45"/>
      <c r="O3" s="45"/>
      <c r="P3" s="46"/>
    </row>
    <row r="4" spans="1:16" ht="26.25" thickBot="1">
      <c r="A4" s="7" t="s">
        <v>2</v>
      </c>
      <c r="B4" s="8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8" t="s">
        <v>3</v>
      </c>
      <c r="H4" s="9" t="s">
        <v>4</v>
      </c>
      <c r="I4" s="9" t="s">
        <v>5</v>
      </c>
      <c r="J4" s="9" t="s">
        <v>6</v>
      </c>
      <c r="K4" s="10" t="s">
        <v>7</v>
      </c>
      <c r="L4" s="8" t="s">
        <v>3</v>
      </c>
      <c r="M4" s="9" t="s">
        <v>4</v>
      </c>
      <c r="N4" s="9" t="s">
        <v>5</v>
      </c>
      <c r="O4" s="9" t="s">
        <v>6</v>
      </c>
      <c r="P4" s="10" t="s">
        <v>7</v>
      </c>
    </row>
    <row r="5" spans="1:16" ht="12.75">
      <c r="A5" s="3"/>
      <c r="B5" s="11"/>
      <c r="C5" s="12"/>
      <c r="D5" s="12"/>
      <c r="E5" s="12"/>
      <c r="F5" s="13"/>
      <c r="G5" s="11"/>
      <c r="H5" s="12"/>
      <c r="I5" s="12"/>
      <c r="J5" s="12"/>
      <c r="K5" s="13"/>
      <c r="L5" s="11"/>
      <c r="M5" s="12"/>
      <c r="N5" s="12"/>
      <c r="O5" s="12"/>
      <c r="P5" s="13"/>
    </row>
    <row r="6" spans="1:16" ht="12.75">
      <c r="A6" s="6" t="s">
        <v>8</v>
      </c>
      <c r="B6" s="14">
        <v>16000</v>
      </c>
      <c r="C6" s="15">
        <v>17500</v>
      </c>
      <c r="D6" s="15">
        <v>18230</v>
      </c>
      <c r="E6" s="15">
        <f>D6-C6</f>
        <v>730</v>
      </c>
      <c r="F6" s="16">
        <f>IF(OR(C6=0,C6=""),"",E6/C6)</f>
        <v>0.04171428571428572</v>
      </c>
      <c r="G6" s="14">
        <v>36000</v>
      </c>
      <c r="H6" s="15">
        <v>37500</v>
      </c>
      <c r="I6" s="15">
        <v>36800</v>
      </c>
      <c r="J6" s="15">
        <f>I6-H6</f>
        <v>-700</v>
      </c>
      <c r="K6" s="16">
        <f>IF(OR(H6=0,H6=""),"",J6/H6)</f>
        <v>-0.018666666666666668</v>
      </c>
      <c r="L6" s="14">
        <v>3500</v>
      </c>
      <c r="M6" s="15">
        <v>3600</v>
      </c>
      <c r="N6" s="15">
        <v>3750</v>
      </c>
      <c r="O6" s="15">
        <f>N6-M6</f>
        <v>150</v>
      </c>
      <c r="P6" s="16">
        <f>IF(OR(M6=0,M6=""),"",O6/M6)</f>
        <v>0.041666666666666664</v>
      </c>
    </row>
    <row r="7" spans="1:16" ht="12.75">
      <c r="A7" s="3" t="s">
        <v>12</v>
      </c>
      <c r="B7" s="17">
        <f>B27</f>
        <v>12500</v>
      </c>
      <c r="C7" s="18">
        <f>C27</f>
        <v>12460</v>
      </c>
      <c r="D7" s="19">
        <f>D27</f>
        <v>10775</v>
      </c>
      <c r="E7" s="18">
        <f aca="true" t="shared" si="0" ref="E7:E43">D7-C7</f>
        <v>-1685</v>
      </c>
      <c r="F7" s="20">
        <f aca="true" t="shared" si="1" ref="F7:F48">IF(OR(C7=0,C7=""),"",E7/C7)</f>
        <v>-0.13523274478330657</v>
      </c>
      <c r="G7" s="21">
        <f>G27</f>
        <v>11750</v>
      </c>
      <c r="H7" s="19">
        <f>H27</f>
        <v>13300</v>
      </c>
      <c r="I7" s="19">
        <f>I27</f>
        <v>11800</v>
      </c>
      <c r="J7" s="18">
        <f aca="true" t="shared" si="2" ref="J7:J43">I7-H7</f>
        <v>-1500</v>
      </c>
      <c r="K7" s="20">
        <f aca="true" t="shared" si="3" ref="K7:K48">IF(OR(H7=0,H7=""),"",J7/H7)</f>
        <v>-0.11278195488721804</v>
      </c>
      <c r="L7" s="21">
        <f>L27</f>
        <v>890</v>
      </c>
      <c r="M7" s="19">
        <f>M27</f>
        <v>830</v>
      </c>
      <c r="N7" s="18">
        <f>N27</f>
        <v>1030</v>
      </c>
      <c r="O7" s="19">
        <f aca="true" t="shared" si="4" ref="O7:O43">N7-M7</f>
        <v>200</v>
      </c>
      <c r="P7" s="22">
        <f aca="true" t="shared" si="5" ref="P7:P48">IF(OR(M7=0,M7=""),"",O7/M7)</f>
        <v>0.24096385542168675</v>
      </c>
    </row>
    <row r="8" spans="1:16" ht="12.75">
      <c r="A8" s="23" t="s">
        <v>29</v>
      </c>
      <c r="B8" s="24">
        <f>B6-B7</f>
        <v>3500</v>
      </c>
      <c r="C8" s="25">
        <f>C6-C7</f>
        <v>5040</v>
      </c>
      <c r="D8" s="25">
        <f>D6-D7</f>
        <v>7455</v>
      </c>
      <c r="E8" s="25">
        <f t="shared" si="0"/>
        <v>2415</v>
      </c>
      <c r="F8" s="26">
        <f t="shared" si="1"/>
        <v>0.4791666666666667</v>
      </c>
      <c r="G8" s="24">
        <f>G6-G7</f>
        <v>24250</v>
      </c>
      <c r="H8" s="25">
        <f>H6-H7</f>
        <v>24200</v>
      </c>
      <c r="I8" s="25">
        <f>I6-I7</f>
        <v>25000</v>
      </c>
      <c r="J8" s="25">
        <f t="shared" si="2"/>
        <v>800</v>
      </c>
      <c r="K8" s="26">
        <f t="shared" si="3"/>
        <v>0.03305785123966942</v>
      </c>
      <c r="L8" s="24">
        <f>L6-L7</f>
        <v>2610</v>
      </c>
      <c r="M8" s="25">
        <f>M6-M7</f>
        <v>2770</v>
      </c>
      <c r="N8" s="25">
        <f>N6-N7</f>
        <v>2720</v>
      </c>
      <c r="O8" s="25">
        <f t="shared" si="4"/>
        <v>-50</v>
      </c>
      <c r="P8" s="26">
        <f t="shared" si="5"/>
        <v>-0.018050541516245487</v>
      </c>
    </row>
    <row r="9" spans="1:16" ht="25.5">
      <c r="A9" s="40" t="s">
        <v>13</v>
      </c>
      <c r="B9" s="17">
        <f>B32</f>
        <v>1700</v>
      </c>
      <c r="C9" s="19">
        <f>C32</f>
        <v>1600</v>
      </c>
      <c r="D9" s="19">
        <f>D32</f>
        <v>1950</v>
      </c>
      <c r="E9" s="19">
        <f t="shared" si="0"/>
        <v>350</v>
      </c>
      <c r="F9" s="22">
        <f t="shared" si="1"/>
        <v>0.21875</v>
      </c>
      <c r="G9" s="17">
        <f>G32</f>
        <v>5000</v>
      </c>
      <c r="H9" s="19">
        <f>H32</f>
        <v>6900</v>
      </c>
      <c r="I9" s="19">
        <f>I32</f>
        <v>7000</v>
      </c>
      <c r="J9" s="19">
        <f t="shared" si="2"/>
        <v>100</v>
      </c>
      <c r="K9" s="22">
        <f t="shared" si="3"/>
        <v>0.014492753623188406</v>
      </c>
      <c r="L9" s="17">
        <f>L32</f>
        <v>645</v>
      </c>
      <c r="M9" s="19">
        <f>M32</f>
        <v>650</v>
      </c>
      <c r="N9" s="19">
        <f>N32</f>
        <v>420</v>
      </c>
      <c r="O9" s="19">
        <f t="shared" si="4"/>
        <v>-230</v>
      </c>
      <c r="P9" s="22">
        <f t="shared" si="5"/>
        <v>-0.35384615384615387</v>
      </c>
    </row>
    <row r="10" spans="1:16" ht="12.75">
      <c r="A10" s="23" t="s">
        <v>30</v>
      </c>
      <c r="B10" s="24">
        <f>B8-B9</f>
        <v>1800</v>
      </c>
      <c r="C10" s="25">
        <f>C8-C9</f>
        <v>3440</v>
      </c>
      <c r="D10" s="25">
        <f>D8-D9</f>
        <v>5505</v>
      </c>
      <c r="E10" s="25">
        <f t="shared" si="0"/>
        <v>2065</v>
      </c>
      <c r="F10" s="26">
        <f t="shared" si="1"/>
        <v>0.6002906976744186</v>
      </c>
      <c r="G10" s="24">
        <f>G8-G9</f>
        <v>19250</v>
      </c>
      <c r="H10" s="25">
        <f>H8-H9</f>
        <v>17300</v>
      </c>
      <c r="I10" s="25">
        <f>I8-I9</f>
        <v>18000</v>
      </c>
      <c r="J10" s="25">
        <f t="shared" si="2"/>
        <v>700</v>
      </c>
      <c r="K10" s="26">
        <f t="shared" si="3"/>
        <v>0.04046242774566474</v>
      </c>
      <c r="L10" s="24">
        <f>L8-L9</f>
        <v>1965</v>
      </c>
      <c r="M10" s="25">
        <f>M8-M9</f>
        <v>2120</v>
      </c>
      <c r="N10" s="25">
        <f>N8-N9</f>
        <v>2300</v>
      </c>
      <c r="O10" s="25">
        <f t="shared" si="4"/>
        <v>180</v>
      </c>
      <c r="P10" s="26">
        <f t="shared" si="5"/>
        <v>0.08490566037735849</v>
      </c>
    </row>
    <row r="11" spans="1:16" ht="25.5">
      <c r="A11" s="40" t="s">
        <v>14</v>
      </c>
      <c r="B11" s="17">
        <f>B36</f>
        <v>600</v>
      </c>
      <c r="C11" s="19">
        <f>C36</f>
        <v>350</v>
      </c>
      <c r="D11" s="19">
        <f>D36</f>
        <v>250</v>
      </c>
      <c r="E11" s="19">
        <f t="shared" si="0"/>
        <v>-100</v>
      </c>
      <c r="F11" s="22">
        <f t="shared" si="1"/>
        <v>-0.2857142857142857</v>
      </c>
      <c r="G11" s="17">
        <f>G36</f>
        <v>2600</v>
      </c>
      <c r="H11" s="19">
        <f>H36</f>
        <v>3500</v>
      </c>
      <c r="I11" s="19">
        <f>I36</f>
        <v>3250</v>
      </c>
      <c r="J11" s="19">
        <f t="shared" si="2"/>
        <v>-250</v>
      </c>
      <c r="K11" s="22">
        <f t="shared" si="3"/>
        <v>-0.07142857142857142</v>
      </c>
      <c r="L11" s="17">
        <f>L36</f>
        <v>750</v>
      </c>
      <c r="M11" s="19">
        <f>M36</f>
        <v>850</v>
      </c>
      <c r="N11" s="19">
        <f>N36</f>
        <v>920</v>
      </c>
      <c r="O11" s="19">
        <f t="shared" si="4"/>
        <v>70</v>
      </c>
      <c r="P11" s="22">
        <f t="shared" si="5"/>
        <v>0.08235294117647059</v>
      </c>
    </row>
    <row r="12" spans="1:16" ht="25.5">
      <c r="A12" s="43" t="s">
        <v>32</v>
      </c>
      <c r="B12" s="24">
        <f>B10-B11</f>
        <v>1200</v>
      </c>
      <c r="C12" s="25">
        <f>C10-C11</f>
        <v>3090</v>
      </c>
      <c r="D12" s="25">
        <f>D10-D11</f>
        <v>5255</v>
      </c>
      <c r="E12" s="25">
        <f t="shared" si="0"/>
        <v>2165</v>
      </c>
      <c r="F12" s="26">
        <f t="shared" si="1"/>
        <v>0.7006472491909385</v>
      </c>
      <c r="G12" s="24">
        <f>G10-G11</f>
        <v>16650</v>
      </c>
      <c r="H12" s="25">
        <f>H10-H11</f>
        <v>13800</v>
      </c>
      <c r="I12" s="25">
        <f>I10-I11</f>
        <v>14750</v>
      </c>
      <c r="J12" s="25">
        <f t="shared" si="2"/>
        <v>950</v>
      </c>
      <c r="K12" s="26">
        <f t="shared" si="3"/>
        <v>0.06884057971014493</v>
      </c>
      <c r="L12" s="24">
        <f>L10-L11</f>
        <v>1215</v>
      </c>
      <c r="M12" s="25">
        <f>M10-M11</f>
        <v>1270</v>
      </c>
      <c r="N12" s="25">
        <f>N10-N11</f>
        <v>1380</v>
      </c>
      <c r="O12" s="25">
        <f t="shared" si="4"/>
        <v>110</v>
      </c>
      <c r="P12" s="26">
        <f t="shared" si="5"/>
        <v>0.08661417322834646</v>
      </c>
    </row>
    <row r="13" spans="1:16" ht="25.5">
      <c r="A13" s="40" t="s">
        <v>15</v>
      </c>
      <c r="B13" s="17">
        <f>B43</f>
        <v>970</v>
      </c>
      <c r="C13" s="19">
        <f>C43</f>
        <v>950</v>
      </c>
      <c r="D13" s="19">
        <f>D43</f>
        <v>830</v>
      </c>
      <c r="E13" s="19">
        <f t="shared" si="0"/>
        <v>-120</v>
      </c>
      <c r="F13" s="22">
        <f t="shared" si="1"/>
        <v>-0.12631578947368421</v>
      </c>
      <c r="G13" s="17">
        <f>G43</f>
        <v>7560</v>
      </c>
      <c r="H13" s="19">
        <f>H43</f>
        <v>11200</v>
      </c>
      <c r="I13" s="19">
        <f>I43</f>
        <v>10910</v>
      </c>
      <c r="J13" s="19">
        <f t="shared" si="2"/>
        <v>-290</v>
      </c>
      <c r="K13" s="22">
        <f t="shared" si="3"/>
        <v>-0.025892857142857145</v>
      </c>
      <c r="L13" s="17">
        <f>L43</f>
        <v>730</v>
      </c>
      <c r="M13" s="19">
        <f>M43</f>
        <v>660</v>
      </c>
      <c r="N13" s="19">
        <f>N43</f>
        <v>590</v>
      </c>
      <c r="O13" s="19">
        <f t="shared" si="4"/>
        <v>-70</v>
      </c>
      <c r="P13" s="22">
        <f t="shared" si="5"/>
        <v>-0.10606060606060606</v>
      </c>
    </row>
    <row r="14" spans="1:16" ht="12.75">
      <c r="A14" s="23" t="s">
        <v>31</v>
      </c>
      <c r="B14" s="24">
        <f>B12-B13</f>
        <v>230</v>
      </c>
      <c r="C14" s="25">
        <f>C12-C13</f>
        <v>2140</v>
      </c>
      <c r="D14" s="25">
        <f>D12-D13</f>
        <v>4425</v>
      </c>
      <c r="E14" s="25">
        <f t="shared" si="0"/>
        <v>2285</v>
      </c>
      <c r="F14" s="26">
        <f t="shared" si="1"/>
        <v>1.0677570093457944</v>
      </c>
      <c r="G14" s="24">
        <f>G12-G13</f>
        <v>9090</v>
      </c>
      <c r="H14" s="25">
        <f>H12-H13</f>
        <v>2600</v>
      </c>
      <c r="I14" s="25">
        <f>I12-I13</f>
        <v>3840</v>
      </c>
      <c r="J14" s="25">
        <f t="shared" si="2"/>
        <v>1240</v>
      </c>
      <c r="K14" s="26">
        <f t="shared" si="3"/>
        <v>0.47692307692307695</v>
      </c>
      <c r="L14" s="24">
        <f>L12-L13</f>
        <v>485</v>
      </c>
      <c r="M14" s="25">
        <f>M12-M13</f>
        <v>610</v>
      </c>
      <c r="N14" s="25">
        <f>N12-N13</f>
        <v>790</v>
      </c>
      <c r="O14" s="25">
        <f t="shared" si="4"/>
        <v>180</v>
      </c>
      <c r="P14" s="26">
        <f t="shared" si="5"/>
        <v>0.29508196721311475</v>
      </c>
    </row>
    <row r="15" spans="1:16" ht="12.75">
      <c r="A15" s="41" t="s">
        <v>16</v>
      </c>
      <c r="B15" s="21">
        <f>B48</f>
        <v>60</v>
      </c>
      <c r="C15" s="18">
        <f>C48</f>
        <v>535</v>
      </c>
      <c r="D15" s="18">
        <f>D48</f>
        <v>1520</v>
      </c>
      <c r="E15" s="19">
        <f t="shared" si="0"/>
        <v>985</v>
      </c>
      <c r="F15" s="22">
        <f t="shared" si="1"/>
        <v>1.841121495327103</v>
      </c>
      <c r="G15" s="21">
        <f>G48</f>
        <v>6000</v>
      </c>
      <c r="H15" s="18">
        <f>H48</f>
        <v>1800</v>
      </c>
      <c r="I15" s="18">
        <f>I48</f>
        <v>2800</v>
      </c>
      <c r="J15" s="19">
        <f t="shared" si="2"/>
        <v>1000</v>
      </c>
      <c r="K15" s="22">
        <f t="shared" si="3"/>
        <v>0.5555555555555556</v>
      </c>
      <c r="L15" s="21">
        <f>L48</f>
        <v>470</v>
      </c>
      <c r="M15" s="18">
        <f>M48</f>
        <v>550</v>
      </c>
      <c r="N15" s="18">
        <f>N48</f>
        <v>510</v>
      </c>
      <c r="O15" s="19">
        <f t="shared" si="4"/>
        <v>-40</v>
      </c>
      <c r="P15" s="22">
        <f t="shared" si="5"/>
        <v>-0.07272727272727272</v>
      </c>
    </row>
    <row r="16" spans="1:16" ht="13.5" thickBot="1">
      <c r="A16" s="27" t="s">
        <v>33</v>
      </c>
      <c r="B16" s="35">
        <f>B14-B15</f>
        <v>170</v>
      </c>
      <c r="C16" s="36">
        <f>C14-C15</f>
        <v>1605</v>
      </c>
      <c r="D16" s="36">
        <f>D14-D15</f>
        <v>2905</v>
      </c>
      <c r="E16" s="36">
        <f t="shared" si="0"/>
        <v>1300</v>
      </c>
      <c r="F16" s="37">
        <f t="shared" si="1"/>
        <v>0.8099688473520249</v>
      </c>
      <c r="G16" s="35">
        <f>G14-G15</f>
        <v>3090</v>
      </c>
      <c r="H16" s="36">
        <f>H14-H15</f>
        <v>800</v>
      </c>
      <c r="I16" s="36">
        <f>I14-I15</f>
        <v>1040</v>
      </c>
      <c r="J16" s="36">
        <f t="shared" si="2"/>
        <v>240</v>
      </c>
      <c r="K16" s="37">
        <f t="shared" si="3"/>
        <v>0.3</v>
      </c>
      <c r="L16" s="35">
        <f>L14-L15</f>
        <v>15</v>
      </c>
      <c r="M16" s="36">
        <f>M14-M15</f>
        <v>60</v>
      </c>
      <c r="N16" s="36">
        <f>N14-N15</f>
        <v>280</v>
      </c>
      <c r="O16" s="36">
        <f t="shared" si="4"/>
        <v>220</v>
      </c>
      <c r="P16" s="37">
        <f t="shared" si="5"/>
        <v>3.6666666666666665</v>
      </c>
    </row>
    <row r="17" spans="1:16" ht="13.5" thickTop="1">
      <c r="A17" s="3"/>
      <c r="B17" s="21"/>
      <c r="C17" s="18"/>
      <c r="D17" s="18"/>
      <c r="E17" s="18"/>
      <c r="F17" s="20"/>
      <c r="G17" s="21"/>
      <c r="H17" s="18"/>
      <c r="I17" s="18"/>
      <c r="J17" s="18"/>
      <c r="K17" s="20"/>
      <c r="L17" s="21"/>
      <c r="M17" s="18"/>
      <c r="N17" s="18"/>
      <c r="O17" s="18"/>
      <c r="P17" s="20"/>
    </row>
    <row r="18" spans="1:16" ht="12.75">
      <c r="A18" s="3" t="s">
        <v>8</v>
      </c>
      <c r="B18" s="21"/>
      <c r="C18" s="18"/>
      <c r="D18" s="18"/>
      <c r="E18" s="18"/>
      <c r="F18" s="20"/>
      <c r="G18" s="21"/>
      <c r="H18" s="18"/>
      <c r="I18" s="18"/>
      <c r="J18" s="18"/>
      <c r="K18" s="20"/>
      <c r="L18" s="21"/>
      <c r="M18" s="18"/>
      <c r="N18" s="18"/>
      <c r="O18" s="18"/>
      <c r="P18" s="20"/>
    </row>
    <row r="19" spans="1:16" ht="12.75">
      <c r="A19" s="3" t="s">
        <v>10</v>
      </c>
      <c r="B19" s="21">
        <f>B21/B20</f>
        <v>1.8823529411764706</v>
      </c>
      <c r="C19" s="18">
        <f>C21/C20</f>
        <v>1.75</v>
      </c>
      <c r="D19" s="18">
        <f>D21/D20</f>
        <v>1.860204081632653</v>
      </c>
      <c r="E19" s="18">
        <f>D19-C19</f>
        <v>0.11020408163265305</v>
      </c>
      <c r="F19" s="20">
        <f t="shared" si="1"/>
        <v>0.0629737609329446</v>
      </c>
      <c r="G19" s="21">
        <f>G21/G20</f>
        <v>2.25</v>
      </c>
      <c r="H19" s="18">
        <f>H21/H20</f>
        <v>1.875</v>
      </c>
      <c r="I19" s="18">
        <f>I21/I20</f>
        <v>1.5333333333333334</v>
      </c>
      <c r="J19" s="18">
        <f>I19-H19</f>
        <v>-0.34166666666666656</v>
      </c>
      <c r="K19" s="20">
        <f t="shared" si="3"/>
        <v>-0.18222222222222217</v>
      </c>
      <c r="L19" s="21">
        <f>L21/L20</f>
        <v>23.333333333333332</v>
      </c>
      <c r="M19" s="18">
        <f>M21/M20</f>
        <v>18.94736842105263</v>
      </c>
      <c r="N19" s="18">
        <f>N21/N20</f>
        <v>20.27027027027027</v>
      </c>
      <c r="O19" s="18">
        <f>N19-M19</f>
        <v>1.32290184921764</v>
      </c>
      <c r="P19" s="20">
        <f t="shared" si="5"/>
        <v>0.0698198198198199</v>
      </c>
    </row>
    <row r="20" spans="1:16" ht="12.75">
      <c r="A20" s="3" t="s">
        <v>11</v>
      </c>
      <c r="B20" s="21">
        <v>8500</v>
      </c>
      <c r="C20" s="18">
        <v>10000</v>
      </c>
      <c r="D20" s="18">
        <v>9800</v>
      </c>
      <c r="E20" s="18">
        <f>D20-C20</f>
        <v>-200</v>
      </c>
      <c r="F20" s="20">
        <f t="shared" si="1"/>
        <v>-0.02</v>
      </c>
      <c r="G20" s="21">
        <f>16000</f>
        <v>16000</v>
      </c>
      <c r="H20" s="18">
        <v>20000</v>
      </c>
      <c r="I20" s="18">
        <v>24000</v>
      </c>
      <c r="J20" s="18">
        <f>I20-H20</f>
        <v>4000</v>
      </c>
      <c r="K20" s="20">
        <f t="shared" si="3"/>
        <v>0.2</v>
      </c>
      <c r="L20" s="21">
        <v>150</v>
      </c>
      <c r="M20" s="18">
        <v>190</v>
      </c>
      <c r="N20" s="18">
        <v>185</v>
      </c>
      <c r="O20" s="18">
        <f>N20-M20</f>
        <v>-5</v>
      </c>
      <c r="P20" s="20">
        <f t="shared" si="5"/>
        <v>-0.02631578947368421</v>
      </c>
    </row>
    <row r="21" spans="1:16" ht="13.5" thickBot="1">
      <c r="A21" s="27" t="s">
        <v>9</v>
      </c>
      <c r="B21" s="28">
        <f>B6</f>
        <v>16000</v>
      </c>
      <c r="C21" s="29">
        <f aca="true" t="shared" si="6" ref="C21:P21">C6</f>
        <v>17500</v>
      </c>
      <c r="D21" s="29">
        <f t="shared" si="6"/>
        <v>18230</v>
      </c>
      <c r="E21" s="29">
        <f t="shared" si="6"/>
        <v>730</v>
      </c>
      <c r="F21" s="30">
        <f t="shared" si="6"/>
        <v>0.04171428571428572</v>
      </c>
      <c r="G21" s="28">
        <f t="shared" si="6"/>
        <v>36000</v>
      </c>
      <c r="H21" s="29">
        <f t="shared" si="6"/>
        <v>37500</v>
      </c>
      <c r="I21" s="29">
        <f t="shared" si="6"/>
        <v>36800</v>
      </c>
      <c r="J21" s="29">
        <f t="shared" si="6"/>
        <v>-700</v>
      </c>
      <c r="K21" s="30">
        <f t="shared" si="6"/>
        <v>-0.018666666666666668</v>
      </c>
      <c r="L21" s="28">
        <f t="shared" si="6"/>
        <v>3500</v>
      </c>
      <c r="M21" s="29">
        <f t="shared" si="6"/>
        <v>3600</v>
      </c>
      <c r="N21" s="29">
        <f t="shared" si="6"/>
        <v>3750</v>
      </c>
      <c r="O21" s="29">
        <f t="shared" si="6"/>
        <v>150</v>
      </c>
      <c r="P21" s="30">
        <f t="shared" si="6"/>
        <v>0.041666666666666664</v>
      </c>
    </row>
    <row r="22" spans="1:16" ht="13.5" thickTop="1">
      <c r="A22" s="3"/>
      <c r="B22" s="21"/>
      <c r="C22" s="18"/>
      <c r="D22" s="18"/>
      <c r="E22" s="18"/>
      <c r="F22" s="20"/>
      <c r="G22" s="21"/>
      <c r="H22" s="18"/>
      <c r="I22" s="18"/>
      <c r="J22" s="18"/>
      <c r="K22" s="20"/>
      <c r="L22" s="21"/>
      <c r="M22" s="18"/>
      <c r="N22" s="18"/>
      <c r="O22" s="18"/>
      <c r="P22" s="20"/>
    </row>
    <row r="23" spans="1:16" ht="12.75">
      <c r="A23" s="3" t="s">
        <v>12</v>
      </c>
      <c r="B23" s="21"/>
      <c r="C23" s="18"/>
      <c r="D23" s="18"/>
      <c r="E23" s="18"/>
      <c r="F23" s="20"/>
      <c r="G23" s="21"/>
      <c r="H23" s="18"/>
      <c r="I23" s="18"/>
      <c r="J23" s="18"/>
      <c r="K23" s="20"/>
      <c r="L23" s="21"/>
      <c r="M23" s="18"/>
      <c r="N23" s="18"/>
      <c r="O23" s="18"/>
      <c r="P23" s="20">
        <f t="shared" si="5"/>
      </c>
    </row>
    <row r="24" spans="1:16" ht="12.75">
      <c r="A24" s="3" t="s">
        <v>17</v>
      </c>
      <c r="B24" s="21">
        <v>5300</v>
      </c>
      <c r="C24" s="18">
        <v>5960</v>
      </c>
      <c r="D24" s="18">
        <v>4900</v>
      </c>
      <c r="E24" s="18">
        <f t="shared" si="0"/>
        <v>-1060</v>
      </c>
      <c r="F24" s="20">
        <f t="shared" si="1"/>
        <v>-0.17785234899328858</v>
      </c>
      <c r="G24" s="21">
        <v>7500</v>
      </c>
      <c r="H24" s="18">
        <v>8600</v>
      </c>
      <c r="I24" s="18">
        <v>7300</v>
      </c>
      <c r="J24" s="18">
        <f t="shared" si="2"/>
        <v>-1300</v>
      </c>
      <c r="K24" s="20">
        <f t="shared" si="3"/>
        <v>-0.1511627906976744</v>
      </c>
      <c r="L24" s="21">
        <v>750</v>
      </c>
      <c r="M24" s="18">
        <v>650</v>
      </c>
      <c r="N24" s="18">
        <v>850</v>
      </c>
      <c r="O24" s="18">
        <f t="shared" si="4"/>
        <v>200</v>
      </c>
      <c r="P24" s="20">
        <f t="shared" si="5"/>
        <v>0.3076923076923077</v>
      </c>
    </row>
    <row r="25" spans="1:16" ht="12.75">
      <c r="A25" s="3" t="s">
        <v>18</v>
      </c>
      <c r="B25" s="21">
        <v>1200</v>
      </c>
      <c r="C25" s="18">
        <v>1300</v>
      </c>
      <c r="D25" s="18">
        <v>885</v>
      </c>
      <c r="E25" s="18">
        <f t="shared" si="0"/>
        <v>-415</v>
      </c>
      <c r="F25" s="20">
        <f t="shared" si="1"/>
        <v>-0.3192307692307692</v>
      </c>
      <c r="G25" s="21">
        <v>2300</v>
      </c>
      <c r="H25" s="18">
        <v>2700</v>
      </c>
      <c r="I25" s="18">
        <v>3000</v>
      </c>
      <c r="J25" s="18">
        <f t="shared" si="2"/>
        <v>300</v>
      </c>
      <c r="K25" s="20">
        <f t="shared" si="3"/>
        <v>0.1111111111111111</v>
      </c>
      <c r="L25" s="21">
        <v>120</v>
      </c>
      <c r="M25" s="18">
        <v>150</v>
      </c>
      <c r="N25" s="18">
        <v>120</v>
      </c>
      <c r="O25" s="18">
        <f t="shared" si="4"/>
        <v>-30</v>
      </c>
      <c r="P25" s="20">
        <f t="shared" si="5"/>
        <v>-0.2</v>
      </c>
    </row>
    <row r="26" spans="1:16" ht="12.75">
      <c r="A26" s="3" t="s">
        <v>19</v>
      </c>
      <c r="B26" s="21">
        <v>6000</v>
      </c>
      <c r="C26" s="18">
        <v>5200</v>
      </c>
      <c r="D26" s="18">
        <v>4990</v>
      </c>
      <c r="E26" s="18">
        <f t="shared" si="0"/>
        <v>-210</v>
      </c>
      <c r="F26" s="20">
        <f t="shared" si="1"/>
        <v>-0.04038461538461539</v>
      </c>
      <c r="G26" s="21">
        <v>1950</v>
      </c>
      <c r="H26" s="18">
        <v>2000</v>
      </c>
      <c r="I26" s="18">
        <v>1500</v>
      </c>
      <c r="J26" s="18">
        <f t="shared" si="2"/>
        <v>-500</v>
      </c>
      <c r="K26" s="20">
        <f t="shared" si="3"/>
        <v>-0.25</v>
      </c>
      <c r="L26" s="21">
        <v>20</v>
      </c>
      <c r="M26" s="18">
        <v>30</v>
      </c>
      <c r="N26" s="18">
        <v>60</v>
      </c>
      <c r="O26" s="18">
        <f t="shared" si="4"/>
        <v>30</v>
      </c>
      <c r="P26" s="20">
        <f t="shared" si="5"/>
        <v>1</v>
      </c>
    </row>
    <row r="27" spans="1:16" ht="13.5" thickBot="1">
      <c r="A27" s="27" t="s">
        <v>9</v>
      </c>
      <c r="B27" s="28">
        <f>SUM(B24:B26)</f>
        <v>12500</v>
      </c>
      <c r="C27" s="29">
        <f>SUM(C24:C26)</f>
        <v>12460</v>
      </c>
      <c r="D27" s="29">
        <f>SUM(D24:D26)</f>
        <v>10775</v>
      </c>
      <c r="E27" s="29">
        <f t="shared" si="0"/>
        <v>-1685</v>
      </c>
      <c r="F27" s="30">
        <f t="shared" si="1"/>
        <v>-0.13523274478330657</v>
      </c>
      <c r="G27" s="28">
        <f>SUM(G24:G26)</f>
        <v>11750</v>
      </c>
      <c r="H27" s="29">
        <f>SUM(H24:H26)</f>
        <v>13300</v>
      </c>
      <c r="I27" s="29">
        <f>SUM(I24:I26)</f>
        <v>11800</v>
      </c>
      <c r="J27" s="29">
        <f t="shared" si="2"/>
        <v>-1500</v>
      </c>
      <c r="K27" s="30">
        <f t="shared" si="3"/>
        <v>-0.11278195488721804</v>
      </c>
      <c r="L27" s="28">
        <f>SUM(L24:L26)</f>
        <v>890</v>
      </c>
      <c r="M27" s="29">
        <f>SUM(M24:M26)</f>
        <v>830</v>
      </c>
      <c r="N27" s="29">
        <f>SUM(N24:N26)</f>
        <v>1030</v>
      </c>
      <c r="O27" s="29">
        <f t="shared" si="4"/>
        <v>200</v>
      </c>
      <c r="P27" s="30">
        <f t="shared" si="5"/>
        <v>0.24096385542168675</v>
      </c>
    </row>
    <row r="28" spans="1:16" ht="13.5" thickTop="1">
      <c r="A28" s="3"/>
      <c r="B28" s="21"/>
      <c r="C28" s="18"/>
      <c r="D28" s="18"/>
      <c r="E28" s="18"/>
      <c r="F28" s="20"/>
      <c r="G28" s="21"/>
      <c r="H28" s="18"/>
      <c r="I28" s="18"/>
      <c r="J28" s="18"/>
      <c r="K28" s="20"/>
      <c r="L28" s="21"/>
      <c r="M28" s="18"/>
      <c r="N28" s="18"/>
      <c r="O28" s="31"/>
      <c r="P28" s="32">
        <f t="shared" si="5"/>
      </c>
    </row>
    <row r="29" spans="1:16" ht="25.5">
      <c r="A29" s="41" t="str">
        <f>A9</f>
        <v>veränderbare Kosten des Vertiebs</v>
      </c>
      <c r="B29" s="21"/>
      <c r="C29" s="18"/>
      <c r="D29" s="18"/>
      <c r="E29" s="18"/>
      <c r="F29" s="20"/>
      <c r="G29" s="21"/>
      <c r="H29" s="18"/>
      <c r="I29" s="18"/>
      <c r="J29" s="18"/>
      <c r="K29" s="20"/>
      <c r="L29" s="21"/>
      <c r="M29" s="18"/>
      <c r="N29" s="18"/>
      <c r="O29" s="18"/>
      <c r="P29" s="20">
        <f t="shared" si="5"/>
      </c>
    </row>
    <row r="30" spans="1:16" ht="12.75">
      <c r="A30" s="3" t="s">
        <v>20</v>
      </c>
      <c r="B30" s="21">
        <v>1200</v>
      </c>
      <c r="C30" s="18">
        <v>1400</v>
      </c>
      <c r="D30" s="18">
        <v>1600</v>
      </c>
      <c r="E30" s="18">
        <f t="shared" si="0"/>
        <v>200</v>
      </c>
      <c r="F30" s="20">
        <f t="shared" si="1"/>
        <v>0.14285714285714285</v>
      </c>
      <c r="G30" s="21">
        <v>3500</v>
      </c>
      <c r="H30" s="18">
        <v>5700</v>
      </c>
      <c r="I30" s="18">
        <v>4900</v>
      </c>
      <c r="J30" s="18">
        <f t="shared" si="2"/>
        <v>-800</v>
      </c>
      <c r="K30" s="20">
        <f t="shared" si="3"/>
        <v>-0.14035087719298245</v>
      </c>
      <c r="L30" s="21">
        <v>500</v>
      </c>
      <c r="M30" s="18">
        <v>490</v>
      </c>
      <c r="N30" s="18">
        <v>250</v>
      </c>
      <c r="O30" s="18">
        <f t="shared" si="4"/>
        <v>-240</v>
      </c>
      <c r="P30" s="20">
        <f t="shared" si="5"/>
        <v>-0.4897959183673469</v>
      </c>
    </row>
    <row r="31" spans="1:16" ht="12.75">
      <c r="A31" s="3" t="s">
        <v>21</v>
      </c>
      <c r="B31" s="21">
        <v>500</v>
      </c>
      <c r="C31" s="18">
        <v>200</v>
      </c>
      <c r="D31" s="18">
        <v>350</v>
      </c>
      <c r="E31" s="18">
        <f t="shared" si="0"/>
        <v>150</v>
      </c>
      <c r="F31" s="20">
        <f t="shared" si="1"/>
        <v>0.75</v>
      </c>
      <c r="G31" s="21">
        <v>1500</v>
      </c>
      <c r="H31" s="18">
        <v>1200</v>
      </c>
      <c r="I31" s="18">
        <v>2100</v>
      </c>
      <c r="J31" s="18">
        <f t="shared" si="2"/>
        <v>900</v>
      </c>
      <c r="K31" s="20">
        <f t="shared" si="3"/>
        <v>0.75</v>
      </c>
      <c r="L31" s="21">
        <v>145</v>
      </c>
      <c r="M31" s="18">
        <v>160</v>
      </c>
      <c r="N31" s="18">
        <v>170</v>
      </c>
      <c r="O31" s="18">
        <f t="shared" si="4"/>
        <v>10</v>
      </c>
      <c r="P31" s="20">
        <f t="shared" si="5"/>
        <v>0.0625</v>
      </c>
    </row>
    <row r="32" spans="1:16" ht="13.5" thickBot="1">
      <c r="A32" s="27" t="s">
        <v>9</v>
      </c>
      <c r="B32" s="28">
        <f>SUM(B30:B31)</f>
        <v>1700</v>
      </c>
      <c r="C32" s="29">
        <f>SUM(C30:C31)</f>
        <v>1600</v>
      </c>
      <c r="D32" s="29">
        <f>SUM(D30:D31)</f>
        <v>1950</v>
      </c>
      <c r="E32" s="29">
        <f t="shared" si="0"/>
        <v>350</v>
      </c>
      <c r="F32" s="30">
        <f t="shared" si="1"/>
        <v>0.21875</v>
      </c>
      <c r="G32" s="28">
        <f>SUM(G30:G31)</f>
        <v>5000</v>
      </c>
      <c r="H32" s="29">
        <f>SUM(H30:H31)</f>
        <v>6900</v>
      </c>
      <c r="I32" s="29">
        <f>SUM(I30:I31)</f>
        <v>7000</v>
      </c>
      <c r="J32" s="29">
        <f t="shared" si="2"/>
        <v>100</v>
      </c>
      <c r="K32" s="30">
        <f t="shared" si="3"/>
        <v>0.014492753623188406</v>
      </c>
      <c r="L32" s="28">
        <f>SUM(L30:L31)</f>
        <v>645</v>
      </c>
      <c r="M32" s="29">
        <f>SUM(M30:M31)</f>
        <v>650</v>
      </c>
      <c r="N32" s="29">
        <f>SUM(N30:N31)</f>
        <v>420</v>
      </c>
      <c r="O32" s="29">
        <f t="shared" si="4"/>
        <v>-230</v>
      </c>
      <c r="P32" s="30">
        <f t="shared" si="5"/>
        <v>-0.35384615384615387</v>
      </c>
    </row>
    <row r="33" spans="1:16" ht="13.5" thickTop="1">
      <c r="A33" s="3"/>
      <c r="B33" s="21"/>
      <c r="C33" s="18"/>
      <c r="D33" s="18"/>
      <c r="E33" s="18"/>
      <c r="F33" s="20"/>
      <c r="G33" s="21"/>
      <c r="H33" s="18"/>
      <c r="I33" s="18"/>
      <c r="J33" s="18"/>
      <c r="K33" s="20"/>
      <c r="L33" s="21"/>
      <c r="M33" s="18"/>
      <c r="N33" s="18"/>
      <c r="O33" s="31"/>
      <c r="P33" s="32">
        <f t="shared" si="5"/>
      </c>
    </row>
    <row r="34" spans="1:16" ht="25.5">
      <c r="A34" s="41" t="str">
        <f>A11</f>
        <v>veränderbare Kosten der Warengruppe</v>
      </c>
      <c r="B34" s="21"/>
      <c r="C34" s="18"/>
      <c r="D34" s="18"/>
      <c r="E34" s="18"/>
      <c r="F34" s="20"/>
      <c r="G34" s="21"/>
      <c r="H34" s="18"/>
      <c r="I34" s="18"/>
      <c r="J34" s="18"/>
      <c r="K34" s="20"/>
      <c r="L34" s="21"/>
      <c r="M34" s="18"/>
      <c r="N34" s="18"/>
      <c r="O34" s="18"/>
      <c r="P34" s="20">
        <f t="shared" si="5"/>
      </c>
    </row>
    <row r="35" spans="1:16" ht="12.75">
      <c r="A35" s="3" t="s">
        <v>22</v>
      </c>
      <c r="B35" s="21">
        <v>600</v>
      </c>
      <c r="C35" s="18">
        <v>350</v>
      </c>
      <c r="D35" s="18">
        <v>250</v>
      </c>
      <c r="E35" s="18">
        <f>D35-C35</f>
        <v>-100</v>
      </c>
      <c r="F35" s="20">
        <f t="shared" si="1"/>
        <v>-0.2857142857142857</v>
      </c>
      <c r="G35" s="21">
        <v>2600</v>
      </c>
      <c r="H35" s="18">
        <v>3500</v>
      </c>
      <c r="I35" s="18">
        <v>3250</v>
      </c>
      <c r="J35" s="18">
        <f>I35-H35</f>
        <v>-250</v>
      </c>
      <c r="K35" s="20">
        <f t="shared" si="3"/>
        <v>-0.07142857142857142</v>
      </c>
      <c r="L35" s="21">
        <v>750</v>
      </c>
      <c r="M35" s="18">
        <v>850</v>
      </c>
      <c r="N35" s="18">
        <v>920</v>
      </c>
      <c r="O35" s="18">
        <f t="shared" si="4"/>
        <v>70</v>
      </c>
      <c r="P35" s="20">
        <f t="shared" si="5"/>
        <v>0.08235294117647059</v>
      </c>
    </row>
    <row r="36" spans="1:16" ht="13.5" thickBot="1">
      <c r="A36" s="27" t="s">
        <v>9</v>
      </c>
      <c r="B36" s="28">
        <f>B35</f>
        <v>600</v>
      </c>
      <c r="C36" s="29">
        <f>C35</f>
        <v>350</v>
      </c>
      <c r="D36" s="29">
        <f>D35</f>
        <v>250</v>
      </c>
      <c r="E36" s="29">
        <f>D36-C36</f>
        <v>-100</v>
      </c>
      <c r="F36" s="30">
        <f t="shared" si="1"/>
        <v>-0.2857142857142857</v>
      </c>
      <c r="G36" s="28">
        <f>G35</f>
        <v>2600</v>
      </c>
      <c r="H36" s="29">
        <f>H35</f>
        <v>3500</v>
      </c>
      <c r="I36" s="29">
        <f>I35</f>
        <v>3250</v>
      </c>
      <c r="J36" s="29">
        <f>I36-H36</f>
        <v>-250</v>
      </c>
      <c r="K36" s="33">
        <f t="shared" si="3"/>
        <v>-0.07142857142857142</v>
      </c>
      <c r="L36" s="28">
        <f>L35</f>
        <v>750</v>
      </c>
      <c r="M36" s="29">
        <f>M35</f>
        <v>850</v>
      </c>
      <c r="N36" s="29">
        <f>N35</f>
        <v>920</v>
      </c>
      <c r="O36" s="29">
        <f t="shared" si="4"/>
        <v>70</v>
      </c>
      <c r="P36" s="30">
        <f t="shared" si="5"/>
        <v>0.08235294117647059</v>
      </c>
    </row>
    <row r="37" spans="1:16" ht="13.5" thickTop="1">
      <c r="A37" s="3"/>
      <c r="B37" s="21"/>
      <c r="C37" s="18"/>
      <c r="D37" s="18"/>
      <c r="E37" s="18"/>
      <c r="F37" s="20"/>
      <c r="G37" s="21"/>
      <c r="H37" s="18"/>
      <c r="I37" s="18"/>
      <c r="J37" s="18"/>
      <c r="K37" s="32"/>
      <c r="L37" s="21"/>
      <c r="M37" s="18"/>
      <c r="N37" s="18"/>
      <c r="O37" s="31"/>
      <c r="P37" s="32">
        <f t="shared" si="5"/>
      </c>
    </row>
    <row r="38" spans="1:16" ht="25.5">
      <c r="A38" s="41" t="str">
        <f>A13</f>
        <v>veränderbare Kosten der Vertriebsabteilung</v>
      </c>
      <c r="B38" s="21"/>
      <c r="C38" s="18"/>
      <c r="D38" s="18"/>
      <c r="E38" s="18"/>
      <c r="F38" s="20"/>
      <c r="G38" s="21"/>
      <c r="H38" s="18"/>
      <c r="I38" s="18"/>
      <c r="J38" s="18"/>
      <c r="K38" s="20"/>
      <c r="L38" s="21"/>
      <c r="M38" s="18"/>
      <c r="N38" s="18"/>
      <c r="O38" s="18"/>
      <c r="P38" s="20">
        <f t="shared" si="5"/>
      </c>
    </row>
    <row r="39" spans="1:16" ht="25.5">
      <c r="A39" s="41" t="s">
        <v>23</v>
      </c>
      <c r="B39" s="21">
        <v>850</v>
      </c>
      <c r="C39" s="18">
        <v>400</v>
      </c>
      <c r="D39" s="18">
        <v>350</v>
      </c>
      <c r="E39" s="18">
        <f t="shared" si="0"/>
        <v>-50</v>
      </c>
      <c r="F39" s="20">
        <f t="shared" si="1"/>
        <v>-0.125</v>
      </c>
      <c r="G39" s="21">
        <v>1200</v>
      </c>
      <c r="H39" s="18">
        <v>2500</v>
      </c>
      <c r="I39" s="18">
        <v>2400</v>
      </c>
      <c r="J39" s="18">
        <f t="shared" si="2"/>
        <v>-100</v>
      </c>
      <c r="K39" s="20">
        <f t="shared" si="3"/>
        <v>-0.04</v>
      </c>
      <c r="L39" s="21">
        <v>200</v>
      </c>
      <c r="M39" s="18">
        <v>250</v>
      </c>
      <c r="N39" s="18">
        <v>160</v>
      </c>
      <c r="O39" s="18">
        <f t="shared" si="4"/>
        <v>-90</v>
      </c>
      <c r="P39" s="20">
        <f t="shared" si="5"/>
        <v>-0.36</v>
      </c>
    </row>
    <row r="40" spans="1:16" ht="25.5">
      <c r="A40" s="41" t="s">
        <v>24</v>
      </c>
      <c r="B40" s="21">
        <v>0</v>
      </c>
      <c r="C40" s="18">
        <v>350</v>
      </c>
      <c r="D40" s="18">
        <v>250</v>
      </c>
      <c r="E40" s="18">
        <f t="shared" si="0"/>
        <v>-100</v>
      </c>
      <c r="F40" s="20">
        <f t="shared" si="1"/>
        <v>-0.2857142857142857</v>
      </c>
      <c r="G40" s="21">
        <v>200</v>
      </c>
      <c r="H40" s="18">
        <v>1400</v>
      </c>
      <c r="I40" s="18">
        <v>1500</v>
      </c>
      <c r="J40" s="18">
        <f t="shared" si="2"/>
        <v>100</v>
      </c>
      <c r="K40" s="20">
        <f t="shared" si="3"/>
        <v>0.07142857142857142</v>
      </c>
      <c r="L40" s="21">
        <v>160</v>
      </c>
      <c r="M40" s="18">
        <v>110</v>
      </c>
      <c r="N40" s="18">
        <v>130</v>
      </c>
      <c r="O40" s="18">
        <f t="shared" si="4"/>
        <v>20</v>
      </c>
      <c r="P40" s="20">
        <f t="shared" si="5"/>
        <v>0.18181818181818182</v>
      </c>
    </row>
    <row r="41" spans="1:16" ht="25.5">
      <c r="A41" s="41" t="s">
        <v>25</v>
      </c>
      <c r="B41" s="21">
        <v>0</v>
      </c>
      <c r="C41" s="18">
        <v>200</v>
      </c>
      <c r="D41" s="18">
        <v>210</v>
      </c>
      <c r="E41" s="18">
        <f t="shared" si="0"/>
        <v>10</v>
      </c>
      <c r="F41" s="20">
        <f t="shared" si="1"/>
        <v>0.05</v>
      </c>
      <c r="G41" s="21">
        <v>560</v>
      </c>
      <c r="H41" s="18">
        <v>1300</v>
      </c>
      <c r="I41" s="18">
        <v>1160</v>
      </c>
      <c r="J41" s="18">
        <f t="shared" si="2"/>
        <v>-140</v>
      </c>
      <c r="K41" s="20">
        <f t="shared" si="3"/>
        <v>-0.1076923076923077</v>
      </c>
      <c r="L41" s="21">
        <v>140</v>
      </c>
      <c r="M41" s="18">
        <v>110</v>
      </c>
      <c r="N41" s="18">
        <v>210</v>
      </c>
      <c r="O41" s="18">
        <f t="shared" si="4"/>
        <v>100</v>
      </c>
      <c r="P41" s="20">
        <f t="shared" si="5"/>
        <v>0.9090909090909091</v>
      </c>
    </row>
    <row r="42" spans="1:16" ht="25.5">
      <c r="A42" s="41" t="s">
        <v>26</v>
      </c>
      <c r="B42" s="21">
        <v>120</v>
      </c>
      <c r="C42" s="18">
        <v>0</v>
      </c>
      <c r="D42" s="18">
        <v>20</v>
      </c>
      <c r="E42" s="18">
        <f t="shared" si="0"/>
        <v>20</v>
      </c>
      <c r="F42" s="20">
        <f>IF(OR(C42=0,C42=""),1,E42/C42)</f>
        <v>1</v>
      </c>
      <c r="G42" s="21">
        <v>5600</v>
      </c>
      <c r="H42" s="18">
        <v>6000</v>
      </c>
      <c r="I42" s="18">
        <v>5850</v>
      </c>
      <c r="J42" s="18">
        <f t="shared" si="2"/>
        <v>-150</v>
      </c>
      <c r="K42" s="20">
        <f t="shared" si="3"/>
        <v>-0.025</v>
      </c>
      <c r="L42" s="21">
        <v>230</v>
      </c>
      <c r="M42" s="18">
        <v>190</v>
      </c>
      <c r="N42" s="18">
        <v>90</v>
      </c>
      <c r="O42" s="18">
        <f t="shared" si="4"/>
        <v>-100</v>
      </c>
      <c r="P42" s="20">
        <f t="shared" si="5"/>
        <v>-0.5263157894736842</v>
      </c>
    </row>
    <row r="43" spans="1:16" ht="13.5" thickBot="1">
      <c r="A43" s="27" t="s">
        <v>9</v>
      </c>
      <c r="B43" s="28">
        <f>SUM(B39:B42)</f>
        <v>970</v>
      </c>
      <c r="C43" s="29">
        <f>SUM(C39:C42)</f>
        <v>950</v>
      </c>
      <c r="D43" s="29">
        <f>SUM(D39:D42)</f>
        <v>830</v>
      </c>
      <c r="E43" s="29">
        <f t="shared" si="0"/>
        <v>-120</v>
      </c>
      <c r="F43" s="30">
        <f t="shared" si="1"/>
        <v>-0.12631578947368421</v>
      </c>
      <c r="G43" s="28">
        <f>SUM(G39:G42)</f>
        <v>7560</v>
      </c>
      <c r="H43" s="29">
        <f>SUM(H39:H42)</f>
        <v>11200</v>
      </c>
      <c r="I43" s="29">
        <f>SUM(I39:I42)</f>
        <v>10910</v>
      </c>
      <c r="J43" s="29">
        <f t="shared" si="2"/>
        <v>-290</v>
      </c>
      <c r="K43" s="30">
        <f t="shared" si="3"/>
        <v>-0.025892857142857145</v>
      </c>
      <c r="L43" s="28">
        <f>SUM(L39:L42)</f>
        <v>730</v>
      </c>
      <c r="M43" s="29">
        <f>SUM(M39:M42)</f>
        <v>660</v>
      </c>
      <c r="N43" s="29">
        <f>SUM(N39:N42)</f>
        <v>590</v>
      </c>
      <c r="O43" s="29">
        <f t="shared" si="4"/>
        <v>-70</v>
      </c>
      <c r="P43" s="30">
        <f t="shared" si="5"/>
        <v>-0.10606060606060606</v>
      </c>
    </row>
    <row r="44" spans="2:16" ht="13.5" thickTop="1">
      <c r="B44" s="38"/>
      <c r="F44" s="32"/>
      <c r="G44" s="38"/>
      <c r="K44" s="32"/>
      <c r="L44" s="38"/>
      <c r="P44" s="32"/>
    </row>
    <row r="45" spans="1:16" ht="12.75">
      <c r="A45" s="1" t="str">
        <f>A15</f>
        <v>restliche Vertriebskosten</v>
      </c>
      <c r="B45" s="39"/>
      <c r="F45" s="20"/>
      <c r="G45" s="39"/>
      <c r="K45" s="20"/>
      <c r="L45" s="39"/>
      <c r="P45" s="20"/>
    </row>
    <row r="46" spans="1:16" ht="12.75">
      <c r="A46" s="1" t="s">
        <v>27</v>
      </c>
      <c r="B46" s="21">
        <v>50</v>
      </c>
      <c r="C46" s="42">
        <v>35</v>
      </c>
      <c r="D46" s="42">
        <v>20</v>
      </c>
      <c r="E46" s="42">
        <f>D46-C46</f>
        <v>-15</v>
      </c>
      <c r="F46" s="20">
        <f t="shared" si="1"/>
        <v>-0.42857142857142855</v>
      </c>
      <c r="G46" s="21">
        <v>2300</v>
      </c>
      <c r="H46" s="42">
        <v>1000</v>
      </c>
      <c r="I46" s="42">
        <v>1500</v>
      </c>
      <c r="J46" s="42">
        <f>I46-H46</f>
        <v>500</v>
      </c>
      <c r="K46" s="20">
        <f t="shared" si="3"/>
        <v>0.5</v>
      </c>
      <c r="L46" s="21">
        <v>230</v>
      </c>
      <c r="M46" s="42">
        <v>250</v>
      </c>
      <c r="N46" s="42">
        <v>200</v>
      </c>
      <c r="O46" s="42">
        <f>N46-M46</f>
        <v>-50</v>
      </c>
      <c r="P46" s="20">
        <f t="shared" si="5"/>
        <v>-0.2</v>
      </c>
    </row>
    <row r="47" spans="1:16" ht="12.75">
      <c r="A47" s="1" t="s">
        <v>28</v>
      </c>
      <c r="B47" s="21">
        <v>10</v>
      </c>
      <c r="C47" s="42">
        <v>500</v>
      </c>
      <c r="D47" s="42">
        <v>1500</v>
      </c>
      <c r="E47" s="42">
        <f>D47-C47</f>
        <v>1000</v>
      </c>
      <c r="F47" s="20">
        <f t="shared" si="1"/>
        <v>2</v>
      </c>
      <c r="G47" s="21">
        <v>3700</v>
      </c>
      <c r="H47" s="42">
        <v>800</v>
      </c>
      <c r="I47" s="42">
        <v>1300</v>
      </c>
      <c r="J47" s="42">
        <f>I47-H47</f>
        <v>500</v>
      </c>
      <c r="K47" s="20">
        <f t="shared" si="3"/>
        <v>0.625</v>
      </c>
      <c r="L47" s="21">
        <v>240</v>
      </c>
      <c r="M47" s="42">
        <v>300</v>
      </c>
      <c r="N47" s="42">
        <v>310</v>
      </c>
      <c r="O47" s="42">
        <f>N47-M47</f>
        <v>10</v>
      </c>
      <c r="P47" s="20">
        <f t="shared" si="5"/>
        <v>0.03333333333333333</v>
      </c>
    </row>
    <row r="48" spans="1:16" ht="13.5" thickBot="1">
      <c r="A48" s="34" t="s">
        <v>9</v>
      </c>
      <c r="B48" s="28">
        <f>SUM(B46:B47)</f>
        <v>60</v>
      </c>
      <c r="C48" s="29">
        <f>SUM(C46:C47)</f>
        <v>535</v>
      </c>
      <c r="D48" s="29">
        <f>SUM(D46:D47)</f>
        <v>1520</v>
      </c>
      <c r="E48" s="29">
        <f>D48-C48</f>
        <v>985</v>
      </c>
      <c r="F48" s="30">
        <f t="shared" si="1"/>
        <v>1.841121495327103</v>
      </c>
      <c r="G48" s="28">
        <f>SUM(G46:G47)</f>
        <v>6000</v>
      </c>
      <c r="H48" s="29">
        <f>SUM(H46:H47)</f>
        <v>1800</v>
      </c>
      <c r="I48" s="29">
        <f>SUM(I46:I47)</f>
        <v>2800</v>
      </c>
      <c r="J48" s="29">
        <f>I48-H48</f>
        <v>1000</v>
      </c>
      <c r="K48" s="30">
        <f t="shared" si="3"/>
        <v>0.5555555555555556</v>
      </c>
      <c r="L48" s="28">
        <f>SUM(L46:L47)</f>
        <v>470</v>
      </c>
      <c r="M48" s="29">
        <f>SUM(M46:M47)</f>
        <v>550</v>
      </c>
      <c r="N48" s="29">
        <f>SUM(N46:N47)</f>
        <v>510</v>
      </c>
      <c r="O48" s="29">
        <f>N48-M48</f>
        <v>-40</v>
      </c>
      <c r="P48" s="30">
        <f t="shared" si="5"/>
        <v>-0.07272727272727272</v>
      </c>
    </row>
    <row r="49" ht="13.5" thickTop="1"/>
  </sheetData>
  <mergeCells count="3">
    <mergeCell ref="B3:F3"/>
    <mergeCell ref="G3:K3"/>
    <mergeCell ref="L3:P3"/>
  </mergeCells>
  <printOptions/>
  <pageMargins left="0.7874015748031497" right="0.7874015748031497" top="0.5905511811023623" bottom="0.5905511811023623" header="0.5118110236220472" footer="0.5118110236220472"/>
  <pageSetup fitToHeight="1" fitToWidth="1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Mitarbeiter_2</cp:lastModifiedBy>
  <cp:lastPrinted>2007-06-05T10:55:28Z</cp:lastPrinted>
  <dcterms:created xsi:type="dcterms:W3CDTF">1996-10-17T05:27:31Z</dcterms:created>
  <dcterms:modified xsi:type="dcterms:W3CDTF">2007-06-05T11:04:42Z</dcterms:modified>
  <cp:category/>
  <cp:version/>
  <cp:contentType/>
  <cp:contentStatus/>
</cp:coreProperties>
</file>